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pomnya\Downloads\"/>
    </mc:Choice>
  </mc:AlternateContent>
  <bookViews>
    <workbookView xWindow="0" yWindow="0" windowWidth="28800" windowHeight="13575"/>
  </bookViews>
  <sheets>
    <sheet name="FY22 Utilities Consumption" sheetId="4" r:id="rId1"/>
    <sheet name="FY22 Electricity" sheetId="2" r:id="rId2"/>
    <sheet name="FY22 Gas" sheetId="1" r:id="rId3"/>
    <sheet name="FY22 Water " sheetId="3" r:id="rId4"/>
  </sheets>
  <definedNames>
    <definedName name="_xlnm.Print_Area" localSheetId="1">'FY22 Electricity'!$A$1:$J$24</definedName>
    <definedName name="_xlnm.Print_Area" localSheetId="2">'FY22 Gas'!$A$1:$J$24</definedName>
    <definedName name="_xlnm.Print_Area" localSheetId="0">'FY22 Utilities Consumption'!$A$1:$F$16</definedName>
    <definedName name="_xlnm.Print_Area" localSheetId="3">'FY22 Water '!$A$1:$J$24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D12" i="4"/>
  <c r="C12" i="4"/>
  <c r="E12" i="4"/>
  <c r="D5" i="4"/>
  <c r="D4" i="4"/>
  <c r="F4" i="4" s="1"/>
  <c r="F5" i="4" s="1"/>
  <c r="F3" i="4"/>
  <c r="D3" i="4"/>
</calcChain>
</file>

<file path=xl/sharedStrings.xml><?xml version="1.0" encoding="utf-8"?>
<sst xmlns="http://schemas.openxmlformats.org/spreadsheetml/2006/main" count="129" uniqueCount="51">
  <si>
    <t>Natural Gas Billing Summary</t>
  </si>
  <si>
    <t>Customer</t>
  </si>
  <si>
    <t>NJIT</t>
  </si>
  <si>
    <t>Utility</t>
  </si>
  <si>
    <t>PSE&amp;G</t>
  </si>
  <si>
    <t>Account #</t>
  </si>
  <si>
    <t>Summary of Accounts</t>
  </si>
  <si>
    <t>Rate</t>
  </si>
  <si>
    <t>Meter #</t>
  </si>
  <si>
    <t>POD ID</t>
  </si>
  <si>
    <t>Meter Read Dates</t>
  </si>
  <si>
    <t>Usage</t>
  </si>
  <si>
    <t>PSE&amp;G Delivery Charge</t>
  </si>
  <si>
    <t>Supply Charge</t>
  </si>
  <si>
    <t>Total Charge</t>
  </si>
  <si>
    <t>From</t>
  </si>
  <si>
    <t>To</t>
  </si>
  <si>
    <t>(therm)</t>
  </si>
  <si>
    <t>$$</t>
  </si>
  <si>
    <t>$/therm</t>
  </si>
  <si>
    <t>Aug. 2021</t>
  </si>
  <si>
    <t>Sept. 2021</t>
  </si>
  <si>
    <t>Oct. 2021</t>
  </si>
  <si>
    <t>Nov. 2021</t>
  </si>
  <si>
    <t>Dec. 2021</t>
  </si>
  <si>
    <t>Jan. 2022</t>
  </si>
  <si>
    <t>Feb. 2022</t>
  </si>
  <si>
    <t>Totals</t>
  </si>
  <si>
    <t>(kWh)</t>
  </si>
  <si>
    <t>$/kWh</t>
  </si>
  <si>
    <t>Electricity Billing Summary</t>
  </si>
  <si>
    <t>Water Billing Summary</t>
  </si>
  <si>
    <t>City of Newark - Water</t>
  </si>
  <si>
    <t>(ccf)</t>
  </si>
  <si>
    <t>$/ccf</t>
  </si>
  <si>
    <t>BTU Multiplayer</t>
  </si>
  <si>
    <t>Total BTU</t>
  </si>
  <si>
    <t>Gigajoule Multiplayer</t>
  </si>
  <si>
    <t>Gigajoule</t>
  </si>
  <si>
    <t>Electricity (KWH)</t>
  </si>
  <si>
    <t>Gas (Terms)</t>
  </si>
  <si>
    <t>Total</t>
  </si>
  <si>
    <t>Water Consumption FY 2021</t>
  </si>
  <si>
    <t>$</t>
  </si>
  <si>
    <t>(100 c.f.)</t>
  </si>
  <si>
    <t>Gallon</t>
  </si>
  <si>
    <t>Cubic meters</t>
  </si>
  <si>
    <t>$/unit</t>
  </si>
  <si>
    <t>Floor Space FY21</t>
  </si>
  <si>
    <t>319434 m^2</t>
  </si>
  <si>
    <t>Electric and Gas consumption 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</si>
</sst>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8" formatCode="#,##0.000"/>
    <numFmt numFmtId="169" formatCode="&quot;$&quot;#,##0"/>
    <numFmt numFmtId="170" formatCode="&quot;$&quot;#,##0.00"/>
    <numFmt numFmtId="171" formatCode="&quot;$&quot;#,##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7" fontId="5" fillId="3" borderId="8" xfId="0" applyNumberFormat="1" applyFont="1" applyFill="1" applyBorder="1" applyAlignment="1">
      <alignment horizontal="center" wrapText="1"/>
    </xf>
    <xf numFmtId="17" fontId="5" fillId="3" borderId="7" xfId="0" applyNumberFormat="1" applyFont="1" applyFill="1" applyBorder="1" applyAlignment="1">
      <alignment horizontal="center" wrapText="1"/>
    </xf>
    <xf numFmtId="3" fontId="5" fillId="3" borderId="7" xfId="0" applyNumberFormat="1" applyFont="1" applyFill="1" applyBorder="1" applyAlignment="1">
      <alignment horizontal="center" wrapText="1"/>
    </xf>
    <xf numFmtId="6" fontId="5" fillId="3" borderId="7" xfId="0" applyNumberFormat="1" applyFont="1" applyFill="1" applyBorder="1" applyAlignment="1">
      <alignment horizontal="center" wrapText="1"/>
    </xf>
    <xf numFmtId="8" fontId="5" fillId="0" borderId="7" xfId="0" applyNumberFormat="1" applyFont="1" applyBorder="1" applyAlignment="1">
      <alignment horizontal="center" wrapText="1"/>
    </xf>
    <xf numFmtId="6" fontId="5" fillId="0" borderId="7" xfId="0" applyNumberFormat="1" applyFont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6" fontId="4" fillId="0" borderId="1" xfId="0" applyNumberFormat="1" applyFont="1" applyBorder="1" applyAlignment="1">
      <alignment horizontal="center" wrapText="1"/>
    </xf>
    <xf numFmtId="8" fontId="4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7" xfId="0" applyFill="1" applyBorder="1" applyAlignment="1">
      <alignment wrapText="1"/>
    </xf>
    <xf numFmtId="0" fontId="0" fillId="0" borderId="7" xfId="0" applyBorder="1" applyAlignment="1">
      <alignment wrapText="1"/>
    </xf>
    <xf numFmtId="8" fontId="0" fillId="0" borderId="7" xfId="0" applyNumberFormat="1" applyBorder="1" applyAlignment="1">
      <alignment wrapText="1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wrapText="1"/>
    </xf>
    <xf numFmtId="0" fontId="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2" xfId="0" applyBorder="1"/>
    <xf numFmtId="168" fontId="1" fillId="0" borderId="12" xfId="0" applyNumberFormat="1" applyFont="1" applyBorder="1" applyAlignment="1">
      <alignment horizontal="center" vertical="center"/>
    </xf>
    <xf numFmtId="169" fontId="6" fillId="0" borderId="12" xfId="0" applyNumberFormat="1" applyFont="1" applyBorder="1" applyAlignment="1">
      <alignment horizontal="center" vertical="center"/>
    </xf>
    <xf numFmtId="169" fontId="1" fillId="0" borderId="12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43" fontId="1" fillId="0" borderId="12" xfId="0" applyNumberFormat="1" applyFont="1" applyBorder="1" applyAlignment="1">
      <alignment horizontal="center" vertical="center"/>
    </xf>
    <xf numFmtId="170" fontId="0" fillId="0" borderId="12" xfId="0" applyNumberFormat="1" applyBorder="1" applyAlignment="1">
      <alignment horizontal="center" vertical="center"/>
    </xf>
    <xf numFmtId="171" fontId="0" fillId="0" borderId="12" xfId="0" applyNumberFormat="1" applyBorder="1" applyAlignment="1">
      <alignment horizontal="center" vertical="center"/>
    </xf>
    <xf numFmtId="7" fontId="0" fillId="0" borderId="12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E38" sqref="E38"/>
    </sheetView>
  </sheetViews>
  <sheetFormatPr defaultRowHeight="15" x14ac:dyDescent="0.25"/>
  <cols>
    <col min="1" max="1" width="16.140625" bestFit="1" customWidth="1"/>
    <col min="2" max="2" width="13.85546875" bestFit="1" customWidth="1"/>
    <col min="3" max="3" width="15.5703125" bestFit="1" customWidth="1"/>
    <col min="4" max="4" width="18.5703125" bestFit="1" customWidth="1"/>
    <col min="5" max="5" width="23.140625" customWidth="1"/>
    <col min="6" max="6" width="12" bestFit="1" customWidth="1"/>
  </cols>
  <sheetData>
    <row r="1" spans="1:6" x14ac:dyDescent="0.25">
      <c r="A1" s="34" t="s">
        <v>50</v>
      </c>
      <c r="B1" s="35"/>
      <c r="C1" s="35"/>
      <c r="D1" s="35"/>
      <c r="E1" s="35"/>
      <c r="F1" s="35"/>
    </row>
    <row r="2" spans="1:6" x14ac:dyDescent="0.25">
      <c r="A2" s="36"/>
      <c r="B2" s="37" t="s">
        <v>11</v>
      </c>
      <c r="C2" s="37" t="s">
        <v>35</v>
      </c>
      <c r="D2" s="37" t="s">
        <v>36</v>
      </c>
      <c r="E2" s="37" t="s">
        <v>37</v>
      </c>
      <c r="F2" s="37" t="s">
        <v>38</v>
      </c>
    </row>
    <row r="3" spans="1:6" x14ac:dyDescent="0.25">
      <c r="A3" s="37" t="s">
        <v>39</v>
      </c>
      <c r="B3" s="38">
        <v>39933840</v>
      </c>
      <c r="C3" s="38">
        <v>3412.14</v>
      </c>
      <c r="D3" s="38">
        <f>B3*C3</f>
        <v>136259852817.59999</v>
      </c>
      <c r="E3" s="38">
        <v>947817.11899999995</v>
      </c>
      <c r="F3" s="39">
        <f>CONVERT(B3,"kwh","GJ")</f>
        <v>143761.82399999999</v>
      </c>
    </row>
    <row r="4" spans="1:6" x14ac:dyDescent="0.25">
      <c r="A4" s="37" t="s">
        <v>40</v>
      </c>
      <c r="B4" s="38">
        <v>1202148</v>
      </c>
      <c r="C4" s="38">
        <v>100000.96000000001</v>
      </c>
      <c r="D4" s="38">
        <f>B4*C4</f>
        <v>120215954062.08</v>
      </c>
      <c r="E4" s="38">
        <v>947817.11899999995</v>
      </c>
      <c r="F4" s="39">
        <f>CONVERT(D4,"btu","GJ")</f>
        <v>126834.54591149458</v>
      </c>
    </row>
    <row r="5" spans="1:6" x14ac:dyDescent="0.25">
      <c r="A5" s="37" t="s">
        <v>41</v>
      </c>
      <c r="B5" s="38"/>
      <c r="C5" s="38"/>
      <c r="D5" s="38">
        <f>D3+D4</f>
        <v>256475806879.67999</v>
      </c>
      <c r="E5" s="38">
        <v>947817.11899999995</v>
      </c>
      <c r="F5" s="40">
        <f>SUM(F3:F4)</f>
        <v>270596.36991149455</v>
      </c>
    </row>
    <row r="9" spans="1:6" x14ac:dyDescent="0.25">
      <c r="A9" s="34" t="s">
        <v>42</v>
      </c>
      <c r="B9" s="35"/>
      <c r="C9" s="35"/>
      <c r="D9" s="35"/>
      <c r="E9" s="35"/>
    </row>
    <row r="10" spans="1:6" x14ac:dyDescent="0.25">
      <c r="A10" s="36"/>
      <c r="B10" s="37" t="s">
        <v>43</v>
      </c>
      <c r="C10" s="41" t="s">
        <v>44</v>
      </c>
      <c r="D10" s="37" t="s">
        <v>45</v>
      </c>
      <c r="E10" s="37" t="s">
        <v>46</v>
      </c>
    </row>
    <row r="11" spans="1:6" x14ac:dyDescent="0.25">
      <c r="A11" s="37" t="s">
        <v>41</v>
      </c>
      <c r="B11" s="42">
        <v>645981.99</v>
      </c>
      <c r="C11" s="43">
        <v>74972</v>
      </c>
      <c r="D11" s="43">
        <v>30520521</v>
      </c>
      <c r="E11" s="44">
        <f>CONVERT(C11,"ft^3","m^3")*100</f>
        <v>212297.0622695424</v>
      </c>
    </row>
    <row r="12" spans="1:6" x14ac:dyDescent="0.25">
      <c r="A12" s="37" t="s">
        <v>47</v>
      </c>
      <c r="B12" s="36"/>
      <c r="C12" s="45">
        <f>B11/C11</f>
        <v>8.616309955716801</v>
      </c>
      <c r="D12" s="46">
        <f>B11/D11</f>
        <v>2.1165496814422008E-2</v>
      </c>
      <c r="E12" s="47">
        <f>B11/E11</f>
        <v>3.0428211445518296</v>
      </c>
    </row>
    <row r="15" spans="1:6" x14ac:dyDescent="0.25">
      <c r="A15" s="48" t="s">
        <v>48</v>
      </c>
      <c r="B15" s="49"/>
      <c r="C15" s="49"/>
      <c r="D15" s="49"/>
      <c r="E15" s="50"/>
    </row>
    <row r="16" spans="1:6" x14ac:dyDescent="0.25">
      <c r="A16" s="48" t="s">
        <v>49</v>
      </c>
      <c r="B16" s="49"/>
      <c r="C16" s="49"/>
      <c r="D16" s="49"/>
      <c r="E16" s="50"/>
    </row>
  </sheetData>
  <mergeCells count="4">
    <mergeCell ref="A1:F1"/>
    <mergeCell ref="A9:E9"/>
    <mergeCell ref="A15:E15"/>
    <mergeCell ref="A16:E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H38" sqref="H38"/>
    </sheetView>
  </sheetViews>
  <sheetFormatPr defaultRowHeight="15" x14ac:dyDescent="0.25"/>
  <cols>
    <col min="1" max="1" width="16.7109375" customWidth="1"/>
    <col min="2" max="2" width="13.85546875" customWidth="1"/>
    <col min="3" max="3" width="11.28515625" bestFit="1" customWidth="1"/>
    <col min="4" max="4" width="14.85546875" bestFit="1" customWidth="1"/>
    <col min="5" max="5" width="8" bestFit="1" customWidth="1"/>
    <col min="6" max="6" width="14.85546875" bestFit="1" customWidth="1"/>
    <col min="7" max="7" width="9.140625" customWidth="1"/>
    <col min="8" max="8" width="14.85546875" bestFit="1" customWidth="1"/>
    <col min="10" max="10" width="33.5703125" customWidth="1"/>
  </cols>
  <sheetData>
    <row r="1" spans="1:10" ht="18.75" thickBot="1" x14ac:dyDescent="0.3">
      <c r="A1" s="18" t="s">
        <v>30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"/>
      <c r="B3" s="2"/>
      <c r="C3" s="2"/>
      <c r="D3" s="2"/>
      <c r="E3" s="2"/>
      <c r="F3" s="1"/>
      <c r="G3" s="1"/>
      <c r="H3" s="2"/>
      <c r="I3" s="2"/>
      <c r="J3" s="2"/>
    </row>
    <row r="4" spans="1:10" ht="16.5" thickBot="1" x14ac:dyDescent="0.3">
      <c r="A4" s="3" t="s">
        <v>1</v>
      </c>
      <c r="B4" s="21" t="s">
        <v>2</v>
      </c>
      <c r="C4" s="22"/>
      <c r="D4" s="22"/>
      <c r="E4" s="23"/>
      <c r="F4" s="1"/>
      <c r="G4" s="3" t="s">
        <v>3</v>
      </c>
      <c r="H4" s="24" t="s">
        <v>4</v>
      </c>
      <c r="I4" s="25"/>
      <c r="J4" s="26"/>
    </row>
    <row r="5" spans="1:10" ht="16.5" thickBot="1" x14ac:dyDescent="0.3">
      <c r="A5" s="3" t="s">
        <v>5</v>
      </c>
      <c r="B5" s="21" t="s">
        <v>6</v>
      </c>
      <c r="C5" s="22"/>
      <c r="D5" s="22"/>
      <c r="E5" s="23"/>
      <c r="F5" s="1"/>
      <c r="G5" s="3" t="s">
        <v>7</v>
      </c>
      <c r="H5" s="24"/>
      <c r="I5" s="25"/>
      <c r="J5" s="26"/>
    </row>
    <row r="6" spans="1:10" ht="16.5" thickBot="1" x14ac:dyDescent="0.3">
      <c r="A6" s="3" t="s">
        <v>8</v>
      </c>
      <c r="B6" s="24"/>
      <c r="C6" s="25"/>
      <c r="D6" s="25"/>
      <c r="E6" s="26"/>
      <c r="F6" s="1"/>
      <c r="G6" s="3" t="s">
        <v>9</v>
      </c>
      <c r="H6" s="24"/>
      <c r="I6" s="25"/>
      <c r="J6" s="26"/>
    </row>
    <row r="7" spans="1:10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6.5" thickBot="1" x14ac:dyDescent="0.3">
      <c r="A10" s="27" t="s">
        <v>10</v>
      </c>
      <c r="B10" s="28"/>
      <c r="C10" s="4" t="s">
        <v>11</v>
      </c>
      <c r="D10" s="27" t="s">
        <v>12</v>
      </c>
      <c r="E10" s="28"/>
      <c r="F10" s="27" t="s">
        <v>13</v>
      </c>
      <c r="G10" s="28"/>
      <c r="H10" s="27" t="s">
        <v>14</v>
      </c>
      <c r="I10" s="28"/>
      <c r="J10" s="1"/>
    </row>
    <row r="11" spans="1:10" ht="16.5" thickBot="1" x14ac:dyDescent="0.3">
      <c r="A11" s="2" t="s">
        <v>15</v>
      </c>
      <c r="B11" s="2" t="s">
        <v>16</v>
      </c>
      <c r="C11" s="5" t="s">
        <v>28</v>
      </c>
      <c r="D11" s="5" t="s">
        <v>18</v>
      </c>
      <c r="E11" s="5" t="s">
        <v>29</v>
      </c>
      <c r="F11" s="5" t="s">
        <v>18</v>
      </c>
      <c r="G11" s="5" t="s">
        <v>29</v>
      </c>
      <c r="H11" s="5" t="s">
        <v>18</v>
      </c>
      <c r="I11" s="5" t="s">
        <v>29</v>
      </c>
      <c r="J11" s="1"/>
    </row>
    <row r="12" spans="1:10" ht="15.75" thickBot="1" x14ac:dyDescent="0.3">
      <c r="A12" s="6">
        <v>44348</v>
      </c>
      <c r="B12" s="7">
        <v>44378</v>
      </c>
      <c r="C12" s="8">
        <v>4240311</v>
      </c>
      <c r="D12" s="9">
        <v>191563</v>
      </c>
      <c r="E12" s="10">
        <v>4.5199999999999997E-2</v>
      </c>
      <c r="F12" s="9">
        <v>399981</v>
      </c>
      <c r="G12" s="10">
        <v>9.4299999999999995E-2</v>
      </c>
      <c r="H12" s="10">
        <v>591544.5</v>
      </c>
      <c r="I12" s="10">
        <v>0.13950000000000001</v>
      </c>
      <c r="J12" s="1"/>
    </row>
    <row r="13" spans="1:10" ht="15.75" thickBot="1" x14ac:dyDescent="0.3">
      <c r="A13" s="6">
        <v>44378</v>
      </c>
      <c r="B13" s="12" t="s">
        <v>20</v>
      </c>
      <c r="C13" s="8">
        <v>4260558</v>
      </c>
      <c r="D13" s="9">
        <v>187845</v>
      </c>
      <c r="E13" s="10">
        <v>4.41E-2</v>
      </c>
      <c r="F13" s="9">
        <v>400635</v>
      </c>
      <c r="G13" s="10">
        <v>9.4E-2</v>
      </c>
      <c r="H13" s="10">
        <v>588479.41</v>
      </c>
      <c r="I13" s="10">
        <v>0.1381</v>
      </c>
      <c r="J13" s="1"/>
    </row>
    <row r="14" spans="1:10" ht="15.75" thickBot="1" x14ac:dyDescent="0.3">
      <c r="A14" s="13" t="s">
        <v>20</v>
      </c>
      <c r="B14" s="12" t="s">
        <v>21</v>
      </c>
      <c r="C14" s="8">
        <v>4506728</v>
      </c>
      <c r="D14" s="9">
        <v>199630</v>
      </c>
      <c r="E14" s="10">
        <v>4.4299999999999999E-2</v>
      </c>
      <c r="F14" s="9">
        <v>422892</v>
      </c>
      <c r="G14" s="10">
        <v>9.3799999999999994E-2</v>
      </c>
      <c r="H14" s="10">
        <v>622522.37</v>
      </c>
      <c r="I14" s="10">
        <v>0.1381</v>
      </c>
      <c r="J14" s="1"/>
    </row>
    <row r="15" spans="1:10" ht="15.75" thickBot="1" x14ac:dyDescent="0.3">
      <c r="A15" s="13" t="s">
        <v>21</v>
      </c>
      <c r="B15" s="12" t="s">
        <v>22</v>
      </c>
      <c r="C15" s="8">
        <v>4350917</v>
      </c>
      <c r="D15" s="9">
        <v>150383</v>
      </c>
      <c r="E15" s="10">
        <v>3.4599999999999999E-2</v>
      </c>
      <c r="F15" s="9">
        <v>405776</v>
      </c>
      <c r="G15" s="10">
        <v>9.3299999999999994E-2</v>
      </c>
      <c r="H15" s="10">
        <v>556159.18999999994</v>
      </c>
      <c r="I15" s="10">
        <v>0.1278</v>
      </c>
      <c r="J15" s="1"/>
    </row>
    <row r="16" spans="1:10" ht="15.75" thickBot="1" x14ac:dyDescent="0.3">
      <c r="A16" s="13" t="s">
        <v>22</v>
      </c>
      <c r="B16" s="12" t="s">
        <v>23</v>
      </c>
      <c r="C16" s="8">
        <v>2171960</v>
      </c>
      <c r="D16" s="9">
        <v>100532</v>
      </c>
      <c r="E16" s="10">
        <v>4.6300000000000001E-2</v>
      </c>
      <c r="F16" s="9">
        <v>214420</v>
      </c>
      <c r="G16" s="10">
        <v>9.8699999999999996E-2</v>
      </c>
      <c r="H16" s="10">
        <v>314952.34000000003</v>
      </c>
      <c r="I16" s="10">
        <v>0.14499999999999999</v>
      </c>
      <c r="J16" s="1"/>
    </row>
    <row r="17" spans="1:10" ht="15.75" thickBot="1" x14ac:dyDescent="0.3">
      <c r="A17" s="13" t="s">
        <v>23</v>
      </c>
      <c r="B17" s="12" t="s">
        <v>24</v>
      </c>
      <c r="C17" s="8">
        <v>3408855</v>
      </c>
      <c r="D17" s="9">
        <v>85623</v>
      </c>
      <c r="E17" s="10">
        <v>2.5100000000000001E-2</v>
      </c>
      <c r="F17" s="9">
        <v>317350</v>
      </c>
      <c r="G17" s="10">
        <v>9.3100000000000002E-2</v>
      </c>
      <c r="H17" s="10">
        <v>402973.34</v>
      </c>
      <c r="I17" s="10">
        <v>0.1182</v>
      </c>
      <c r="J17" s="1"/>
    </row>
    <row r="18" spans="1:10" ht="15.75" thickBot="1" x14ac:dyDescent="0.3">
      <c r="A18" s="13" t="s">
        <v>24</v>
      </c>
      <c r="B18" s="12" t="s">
        <v>25</v>
      </c>
      <c r="C18" s="8">
        <v>3541497</v>
      </c>
      <c r="D18" s="9">
        <v>93165</v>
      </c>
      <c r="E18" s="10">
        <v>2.63E-2</v>
      </c>
      <c r="F18" s="9">
        <v>340707</v>
      </c>
      <c r="G18" s="10">
        <v>9.6199999999999994E-2</v>
      </c>
      <c r="H18" s="10">
        <v>433872.23</v>
      </c>
      <c r="I18" s="10">
        <v>0.1225</v>
      </c>
      <c r="J18" s="1"/>
    </row>
    <row r="19" spans="1:10" ht="15.75" thickBot="1" x14ac:dyDescent="0.3">
      <c r="A19" s="13" t="s">
        <v>25</v>
      </c>
      <c r="B19" s="12" t="s">
        <v>26</v>
      </c>
      <c r="C19" s="8">
        <v>3463883</v>
      </c>
      <c r="D19" s="9">
        <v>90915</v>
      </c>
      <c r="E19" s="10">
        <v>2.6200000000000001E-2</v>
      </c>
      <c r="F19" s="9">
        <v>326840</v>
      </c>
      <c r="G19" s="10">
        <v>9.4399999999999998E-2</v>
      </c>
      <c r="H19" s="10">
        <v>417755.11</v>
      </c>
      <c r="I19" s="10">
        <v>0.1206</v>
      </c>
      <c r="J19" s="1"/>
    </row>
    <row r="20" spans="1:10" ht="15.75" thickBot="1" x14ac:dyDescent="0.3">
      <c r="A20" s="13" t="s">
        <v>26</v>
      </c>
      <c r="B20" s="7">
        <v>44621</v>
      </c>
      <c r="C20" s="8">
        <v>3408157</v>
      </c>
      <c r="D20" s="9">
        <v>89602</v>
      </c>
      <c r="E20" s="10">
        <v>2.63E-2</v>
      </c>
      <c r="F20" s="9">
        <v>321842</v>
      </c>
      <c r="G20" s="10">
        <v>9.4399999999999998E-2</v>
      </c>
      <c r="H20" s="10">
        <v>411444.26</v>
      </c>
      <c r="I20" s="10">
        <v>0.1207</v>
      </c>
      <c r="J20" s="1"/>
    </row>
    <row r="21" spans="1:10" ht="15.75" thickBot="1" x14ac:dyDescent="0.3">
      <c r="A21" s="6">
        <v>44621</v>
      </c>
      <c r="B21" s="7">
        <v>44652</v>
      </c>
      <c r="C21" s="8">
        <v>3172198</v>
      </c>
      <c r="D21" s="9">
        <v>85649</v>
      </c>
      <c r="E21" s="10">
        <v>2.7E-2</v>
      </c>
      <c r="F21" s="9">
        <v>300216</v>
      </c>
      <c r="G21" s="10">
        <v>9.4600000000000004E-2</v>
      </c>
      <c r="H21" s="10">
        <v>385865.33</v>
      </c>
      <c r="I21" s="10">
        <v>0.1216</v>
      </c>
      <c r="J21" s="1"/>
    </row>
    <row r="22" spans="1:10" ht="15.75" thickBot="1" x14ac:dyDescent="0.3">
      <c r="A22" s="6">
        <v>44652</v>
      </c>
      <c r="B22" s="7">
        <v>44682</v>
      </c>
      <c r="C22" s="8">
        <v>3239037</v>
      </c>
      <c r="D22" s="9">
        <v>91389</v>
      </c>
      <c r="E22" s="10">
        <v>2.8199999999999999E-2</v>
      </c>
      <c r="F22" s="9">
        <v>307008</v>
      </c>
      <c r="G22" s="10">
        <v>9.4799999999999995E-2</v>
      </c>
      <c r="H22" s="10">
        <v>398396.82</v>
      </c>
      <c r="I22" s="10">
        <v>0.123</v>
      </c>
      <c r="J22" s="1"/>
    </row>
    <row r="23" spans="1:10" ht="15.75" thickBot="1" x14ac:dyDescent="0.3">
      <c r="A23" s="6">
        <v>44682</v>
      </c>
      <c r="B23" s="7">
        <v>44713</v>
      </c>
      <c r="C23" s="8">
        <v>169738</v>
      </c>
      <c r="D23" s="9">
        <v>14125</v>
      </c>
      <c r="E23" s="10">
        <v>8.3199999999999996E-2</v>
      </c>
      <c r="F23" s="9">
        <v>8099</v>
      </c>
      <c r="G23" s="10">
        <v>4.7699999999999999E-2</v>
      </c>
      <c r="H23" s="10">
        <v>22224.05</v>
      </c>
      <c r="I23" s="10">
        <v>0.13089999999999999</v>
      </c>
      <c r="J23" s="1"/>
    </row>
    <row r="24" spans="1:10" ht="15.75" thickBot="1" x14ac:dyDescent="0.3">
      <c r="A24" s="1"/>
      <c r="B24" s="14" t="s">
        <v>27</v>
      </c>
      <c r="C24" s="15">
        <v>39933840</v>
      </c>
      <c r="D24" s="17">
        <v>1380421.44</v>
      </c>
      <c r="E24" s="17">
        <v>3.4599999999999999E-2</v>
      </c>
      <c r="F24" s="17">
        <v>3765767.5</v>
      </c>
      <c r="G24" s="17">
        <v>9.4299999999999995E-2</v>
      </c>
      <c r="H24" s="17">
        <v>5146188.9400000004</v>
      </c>
      <c r="I24" s="17">
        <v>0.12889999999999999</v>
      </c>
      <c r="J24" s="1"/>
    </row>
  </sheetData>
  <mergeCells count="11">
    <mergeCell ref="H6:J6"/>
    <mergeCell ref="A10:B10"/>
    <mergeCell ref="D10:E10"/>
    <mergeCell ref="F10:G10"/>
    <mergeCell ref="H10:I10"/>
    <mergeCell ref="A1:J1"/>
    <mergeCell ref="B4:E4"/>
    <mergeCell ref="H4:J4"/>
    <mergeCell ref="B5:E5"/>
    <mergeCell ref="H5:J5"/>
    <mergeCell ref="B6:E6"/>
  </mergeCells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33" sqref="I33"/>
    </sheetView>
  </sheetViews>
  <sheetFormatPr defaultRowHeight="15" x14ac:dyDescent="0.25"/>
  <cols>
    <col min="1" max="1" width="29" customWidth="1"/>
    <col min="2" max="2" width="13.5703125" customWidth="1"/>
    <col min="3" max="4" width="10.140625" bestFit="1" customWidth="1"/>
    <col min="6" max="6" width="10.140625" bestFit="1" customWidth="1"/>
    <col min="7" max="7" width="13.7109375" customWidth="1"/>
    <col min="8" max="8" width="15.7109375" customWidth="1"/>
    <col min="9" max="9" width="27.28515625" customWidth="1"/>
    <col min="10" max="10" width="30" customWidth="1"/>
  </cols>
  <sheetData>
    <row r="1" spans="1:10" ht="18.75" thickBo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"/>
      <c r="B3" s="2"/>
      <c r="C3" s="2"/>
      <c r="D3" s="2"/>
      <c r="E3" s="2"/>
      <c r="F3" s="1"/>
      <c r="G3" s="1"/>
      <c r="H3" s="2"/>
      <c r="I3" s="2"/>
      <c r="J3" s="2"/>
    </row>
    <row r="4" spans="1:10" ht="16.5" thickBot="1" x14ac:dyDescent="0.3">
      <c r="A4" s="3" t="s">
        <v>1</v>
      </c>
      <c r="B4" s="21" t="s">
        <v>2</v>
      </c>
      <c r="C4" s="22"/>
      <c r="D4" s="22"/>
      <c r="E4" s="23"/>
      <c r="F4" s="1"/>
      <c r="G4" s="3" t="s">
        <v>3</v>
      </c>
      <c r="H4" s="24" t="s">
        <v>4</v>
      </c>
      <c r="I4" s="25"/>
      <c r="J4" s="26"/>
    </row>
    <row r="5" spans="1:10" ht="16.5" thickBot="1" x14ac:dyDescent="0.3">
      <c r="A5" s="3" t="s">
        <v>5</v>
      </c>
      <c r="B5" s="21" t="s">
        <v>6</v>
      </c>
      <c r="C5" s="22"/>
      <c r="D5" s="22"/>
      <c r="E5" s="23"/>
      <c r="F5" s="1"/>
      <c r="G5" s="3" t="s">
        <v>7</v>
      </c>
      <c r="H5" s="24"/>
      <c r="I5" s="25"/>
      <c r="J5" s="26"/>
    </row>
    <row r="6" spans="1:10" ht="16.5" thickBot="1" x14ac:dyDescent="0.3">
      <c r="A6" s="3" t="s">
        <v>8</v>
      </c>
      <c r="B6" s="24"/>
      <c r="C6" s="25"/>
      <c r="D6" s="25"/>
      <c r="E6" s="26"/>
      <c r="F6" s="1"/>
      <c r="G6" s="3" t="s">
        <v>9</v>
      </c>
      <c r="H6" s="24"/>
      <c r="I6" s="25"/>
      <c r="J6" s="26"/>
    </row>
    <row r="7" spans="1:10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6.5" thickBot="1" x14ac:dyDescent="0.3">
      <c r="A10" s="27" t="s">
        <v>10</v>
      </c>
      <c r="B10" s="28"/>
      <c r="C10" s="4" t="s">
        <v>11</v>
      </c>
      <c r="D10" s="27" t="s">
        <v>12</v>
      </c>
      <c r="E10" s="28"/>
      <c r="F10" s="27" t="s">
        <v>13</v>
      </c>
      <c r="G10" s="28"/>
      <c r="H10" s="27" t="s">
        <v>14</v>
      </c>
      <c r="I10" s="28"/>
      <c r="J10" s="1"/>
    </row>
    <row r="11" spans="1:10" ht="32.25" thickBot="1" x14ac:dyDescent="0.3">
      <c r="A11" s="2" t="s">
        <v>15</v>
      </c>
      <c r="B11" s="2" t="s">
        <v>16</v>
      </c>
      <c r="C11" s="5" t="s">
        <v>17</v>
      </c>
      <c r="D11" s="5" t="s">
        <v>18</v>
      </c>
      <c r="E11" s="5" t="s">
        <v>19</v>
      </c>
      <c r="F11" s="5" t="s">
        <v>18</v>
      </c>
      <c r="G11" s="5" t="s">
        <v>19</v>
      </c>
      <c r="H11" s="5" t="s">
        <v>18</v>
      </c>
      <c r="I11" s="5" t="s">
        <v>19</v>
      </c>
      <c r="J11" s="1"/>
    </row>
    <row r="12" spans="1:10" ht="15.75" thickBot="1" x14ac:dyDescent="0.3">
      <c r="A12" s="6">
        <v>44348</v>
      </c>
      <c r="B12" s="7">
        <v>44378</v>
      </c>
      <c r="C12" s="8">
        <v>17978</v>
      </c>
      <c r="D12" s="9">
        <v>5191</v>
      </c>
      <c r="E12" s="10">
        <v>0.28870000000000001</v>
      </c>
      <c r="F12" s="9">
        <v>7809</v>
      </c>
      <c r="G12" s="10">
        <v>0.43440000000000001</v>
      </c>
      <c r="H12" s="11">
        <v>13000</v>
      </c>
      <c r="I12" s="10">
        <v>0.72309999999999997</v>
      </c>
      <c r="J12" s="1"/>
    </row>
    <row r="13" spans="1:10" ht="15.75" thickBot="1" x14ac:dyDescent="0.3">
      <c r="A13" s="6">
        <v>44378</v>
      </c>
      <c r="B13" s="12" t="s">
        <v>20</v>
      </c>
      <c r="C13" s="8">
        <v>23218</v>
      </c>
      <c r="D13" s="9">
        <v>5360</v>
      </c>
      <c r="E13" s="10">
        <v>0.23080000000000001</v>
      </c>
      <c r="F13" s="9">
        <v>10131</v>
      </c>
      <c r="G13" s="10">
        <v>0.43630000000000002</v>
      </c>
      <c r="H13" s="11">
        <v>15490</v>
      </c>
      <c r="I13" s="10">
        <v>0.66720000000000002</v>
      </c>
      <c r="J13" s="1"/>
    </row>
    <row r="14" spans="1:10" ht="15.75" thickBot="1" x14ac:dyDescent="0.3">
      <c r="A14" s="13" t="s">
        <v>20</v>
      </c>
      <c r="B14" s="12" t="s">
        <v>21</v>
      </c>
      <c r="C14" s="8">
        <v>16892</v>
      </c>
      <c r="D14" s="9">
        <v>4993</v>
      </c>
      <c r="E14" s="10">
        <v>0.29559999999999997</v>
      </c>
      <c r="F14" s="9">
        <v>7298</v>
      </c>
      <c r="G14" s="10">
        <v>0.43209999999999998</v>
      </c>
      <c r="H14" s="11">
        <v>12292</v>
      </c>
      <c r="I14" s="10">
        <v>0.72760000000000002</v>
      </c>
      <c r="J14" s="1"/>
    </row>
    <row r="15" spans="1:10" ht="15.75" thickBot="1" x14ac:dyDescent="0.3">
      <c r="A15" s="13" t="s">
        <v>21</v>
      </c>
      <c r="B15" s="12" t="s">
        <v>22</v>
      </c>
      <c r="C15" s="8">
        <v>26705</v>
      </c>
      <c r="D15" s="9">
        <v>6690</v>
      </c>
      <c r="E15" s="10">
        <v>0.2505</v>
      </c>
      <c r="F15" s="9">
        <v>9841</v>
      </c>
      <c r="G15" s="10">
        <v>0.36849999999999999</v>
      </c>
      <c r="H15" s="11">
        <v>16530</v>
      </c>
      <c r="I15" s="10">
        <v>0.61899999999999999</v>
      </c>
      <c r="J15" s="1"/>
    </row>
    <row r="16" spans="1:10" ht="15.75" thickBot="1" x14ac:dyDescent="0.3">
      <c r="A16" s="13" t="s">
        <v>22</v>
      </c>
      <c r="B16" s="12" t="s">
        <v>23</v>
      </c>
      <c r="C16" s="8">
        <v>74456</v>
      </c>
      <c r="D16" s="9">
        <v>16521</v>
      </c>
      <c r="E16" s="10">
        <v>0.22189999999999999</v>
      </c>
      <c r="F16" s="9">
        <v>32112</v>
      </c>
      <c r="G16" s="10">
        <v>0.43130000000000002</v>
      </c>
      <c r="H16" s="11">
        <v>48633</v>
      </c>
      <c r="I16" s="10">
        <v>0.6532</v>
      </c>
      <c r="J16" s="1"/>
    </row>
    <row r="17" spans="1:10" ht="15.75" thickBot="1" x14ac:dyDescent="0.3">
      <c r="A17" s="13" t="s">
        <v>23</v>
      </c>
      <c r="B17" s="12" t="s">
        <v>24</v>
      </c>
      <c r="C17" s="8">
        <v>163246</v>
      </c>
      <c r="D17" s="9">
        <v>41525</v>
      </c>
      <c r="E17" s="10">
        <v>0.25440000000000002</v>
      </c>
      <c r="F17" s="9">
        <v>71185</v>
      </c>
      <c r="G17" s="10">
        <v>0.43609999999999999</v>
      </c>
      <c r="H17" s="11">
        <v>112710</v>
      </c>
      <c r="I17" s="10">
        <v>0.69040000000000001</v>
      </c>
      <c r="J17" s="1"/>
    </row>
    <row r="18" spans="1:10" ht="15.75" thickBot="1" x14ac:dyDescent="0.3">
      <c r="A18" s="13" t="s">
        <v>24</v>
      </c>
      <c r="B18" s="12" t="s">
        <v>25</v>
      </c>
      <c r="C18" s="8">
        <v>202305</v>
      </c>
      <c r="D18" s="9">
        <v>51250</v>
      </c>
      <c r="E18" s="10">
        <v>0.25330000000000003</v>
      </c>
      <c r="F18" s="9">
        <v>88528</v>
      </c>
      <c r="G18" s="10">
        <v>0.43759999999999999</v>
      </c>
      <c r="H18" s="11">
        <v>139778</v>
      </c>
      <c r="I18" s="10">
        <v>0.69089999999999996</v>
      </c>
      <c r="J18" s="1"/>
    </row>
    <row r="19" spans="1:10" ht="15.75" thickBot="1" x14ac:dyDescent="0.3">
      <c r="A19" s="13" t="s">
        <v>25</v>
      </c>
      <c r="B19" s="12" t="s">
        <v>26</v>
      </c>
      <c r="C19" s="8">
        <v>273577</v>
      </c>
      <c r="D19" s="9">
        <v>67280</v>
      </c>
      <c r="E19" s="10">
        <v>0.24590000000000001</v>
      </c>
      <c r="F19" s="9">
        <v>120413</v>
      </c>
      <c r="G19" s="10">
        <v>0.44009999999999999</v>
      </c>
      <c r="H19" s="11">
        <v>187694</v>
      </c>
      <c r="I19" s="10">
        <v>0.68610000000000004</v>
      </c>
      <c r="J19" s="1"/>
    </row>
    <row r="20" spans="1:10" ht="15.75" thickBot="1" x14ac:dyDescent="0.3">
      <c r="A20" s="13" t="s">
        <v>26</v>
      </c>
      <c r="B20" s="7">
        <v>44621</v>
      </c>
      <c r="C20" s="8">
        <v>201488</v>
      </c>
      <c r="D20" s="9">
        <v>55563</v>
      </c>
      <c r="E20" s="10">
        <v>0.27579999999999999</v>
      </c>
      <c r="F20" s="9">
        <v>89038</v>
      </c>
      <c r="G20" s="10">
        <v>0.44190000000000002</v>
      </c>
      <c r="H20" s="11">
        <v>144601</v>
      </c>
      <c r="I20" s="10">
        <v>0.7177</v>
      </c>
      <c r="J20" s="1"/>
    </row>
    <row r="21" spans="1:10" ht="15.75" thickBot="1" x14ac:dyDescent="0.3">
      <c r="A21" s="6">
        <v>44621</v>
      </c>
      <c r="B21" s="7">
        <v>44652</v>
      </c>
      <c r="C21" s="8">
        <v>136031</v>
      </c>
      <c r="D21" s="9">
        <v>37972</v>
      </c>
      <c r="E21" s="10">
        <v>0.27910000000000001</v>
      </c>
      <c r="F21" s="9">
        <v>60230</v>
      </c>
      <c r="G21" s="10">
        <v>0.44280000000000003</v>
      </c>
      <c r="H21" s="11">
        <v>98201</v>
      </c>
      <c r="I21" s="10">
        <v>0.72189999999999999</v>
      </c>
      <c r="J21" s="1"/>
    </row>
    <row r="22" spans="1:10" ht="15.75" thickBot="1" x14ac:dyDescent="0.3">
      <c r="A22" s="6">
        <v>44652</v>
      </c>
      <c r="B22" s="7">
        <v>44682</v>
      </c>
      <c r="C22" s="8">
        <v>59590</v>
      </c>
      <c r="D22" s="9">
        <v>13572</v>
      </c>
      <c r="E22" s="10">
        <v>0.2278</v>
      </c>
      <c r="F22" s="9">
        <v>26831</v>
      </c>
      <c r="G22" s="10">
        <v>0.45029999999999998</v>
      </c>
      <c r="H22" s="11">
        <v>40403</v>
      </c>
      <c r="I22" s="10">
        <v>0.67800000000000005</v>
      </c>
      <c r="J22" s="1"/>
    </row>
    <row r="23" spans="1:10" ht="15.75" thickBot="1" x14ac:dyDescent="0.3">
      <c r="A23" s="6">
        <v>44682</v>
      </c>
      <c r="B23" s="7">
        <v>44713</v>
      </c>
      <c r="C23" s="8">
        <v>6661</v>
      </c>
      <c r="D23" s="9">
        <v>1887</v>
      </c>
      <c r="E23" s="10">
        <v>0.2833</v>
      </c>
      <c r="F23" s="9">
        <v>3237</v>
      </c>
      <c r="G23" s="10">
        <v>0.4859</v>
      </c>
      <c r="H23" s="11">
        <v>5124</v>
      </c>
      <c r="I23" s="10">
        <v>0.76919999999999999</v>
      </c>
      <c r="J23" s="1"/>
    </row>
    <row r="24" spans="1:10" ht="15.75" thickBot="1" x14ac:dyDescent="0.3">
      <c r="A24" s="1"/>
      <c r="B24" s="14" t="s">
        <v>27</v>
      </c>
      <c r="C24" s="15">
        <v>1202148</v>
      </c>
      <c r="D24" s="16">
        <v>307804</v>
      </c>
      <c r="E24" s="17">
        <v>0.25600000000000001</v>
      </c>
      <c r="F24" s="16">
        <v>526653</v>
      </c>
      <c r="G24" s="17">
        <v>0.43809999999999999</v>
      </c>
      <c r="H24" s="16">
        <v>834456</v>
      </c>
      <c r="I24" s="17">
        <v>0.69410000000000005</v>
      </c>
      <c r="J24" s="1"/>
    </row>
  </sheetData>
  <mergeCells count="11">
    <mergeCell ref="A10:B10"/>
    <mergeCell ref="D10:E10"/>
    <mergeCell ref="F10:G10"/>
    <mergeCell ref="H10:I10"/>
    <mergeCell ref="A1:J1"/>
    <mergeCell ref="B4:E4"/>
    <mergeCell ref="H4:J4"/>
    <mergeCell ref="B5:E5"/>
    <mergeCell ref="H5:J5"/>
    <mergeCell ref="B6:E6"/>
    <mergeCell ref="H6:J6"/>
  </mergeCells>
  <pageMargins left="0.7" right="0.7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I33" sqref="I33"/>
    </sheetView>
  </sheetViews>
  <sheetFormatPr defaultRowHeight="15" x14ac:dyDescent="0.25"/>
  <cols>
    <col min="1" max="1" width="16.7109375" customWidth="1"/>
    <col min="2" max="2" width="23.5703125" customWidth="1"/>
    <col min="8" max="8" width="13.140625" bestFit="1" customWidth="1"/>
    <col min="10" max="10" width="22.5703125" customWidth="1"/>
  </cols>
  <sheetData>
    <row r="1" spans="1:10" ht="18.75" thickBot="1" x14ac:dyDescent="0.3">
      <c r="A1" s="18" t="s">
        <v>31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"/>
      <c r="B3" s="2"/>
      <c r="C3" s="2"/>
      <c r="D3" s="2"/>
      <c r="E3" s="2"/>
      <c r="F3" s="1"/>
      <c r="G3" s="1"/>
      <c r="H3" s="2"/>
      <c r="I3" s="2"/>
      <c r="J3" s="2"/>
    </row>
    <row r="4" spans="1:10" ht="16.5" thickBot="1" x14ac:dyDescent="0.3">
      <c r="A4" s="3" t="s">
        <v>1</v>
      </c>
      <c r="B4" s="21" t="s">
        <v>2</v>
      </c>
      <c r="C4" s="22"/>
      <c r="D4" s="22"/>
      <c r="E4" s="23"/>
      <c r="F4" s="1"/>
      <c r="G4" s="3" t="s">
        <v>3</v>
      </c>
      <c r="H4" s="24" t="s">
        <v>32</v>
      </c>
      <c r="I4" s="25"/>
      <c r="J4" s="26"/>
    </row>
    <row r="5" spans="1:10" ht="16.5" thickBot="1" x14ac:dyDescent="0.3">
      <c r="A5" s="3" t="s">
        <v>5</v>
      </c>
      <c r="B5" s="21" t="s">
        <v>6</v>
      </c>
      <c r="C5" s="22"/>
      <c r="D5" s="22"/>
      <c r="E5" s="23"/>
      <c r="F5" s="1"/>
      <c r="G5" s="3" t="s">
        <v>7</v>
      </c>
      <c r="H5" s="24"/>
      <c r="I5" s="25"/>
      <c r="J5" s="26"/>
    </row>
    <row r="6" spans="1:10" ht="16.5" thickBot="1" x14ac:dyDescent="0.3">
      <c r="A6" s="3" t="s">
        <v>8</v>
      </c>
      <c r="B6" s="24"/>
      <c r="C6" s="25"/>
      <c r="D6" s="25"/>
      <c r="E6" s="26"/>
      <c r="F6" s="1"/>
      <c r="G6" s="3" t="s">
        <v>9</v>
      </c>
      <c r="H6" s="24"/>
      <c r="I6" s="25"/>
      <c r="J6" s="26"/>
    </row>
    <row r="7" spans="1:10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6.5" thickBot="1" x14ac:dyDescent="0.3">
      <c r="A10" s="27" t="s">
        <v>10</v>
      </c>
      <c r="B10" s="28"/>
      <c r="C10" s="4" t="s">
        <v>11</v>
      </c>
      <c r="D10" s="27"/>
      <c r="E10" s="28"/>
      <c r="F10" s="27"/>
      <c r="G10" s="28"/>
      <c r="H10" s="27" t="s">
        <v>14</v>
      </c>
      <c r="I10" s="28"/>
      <c r="J10" s="1"/>
    </row>
    <row r="11" spans="1:10" ht="16.5" thickBot="1" x14ac:dyDescent="0.3">
      <c r="A11" s="2" t="s">
        <v>15</v>
      </c>
      <c r="B11" s="2" t="s">
        <v>16</v>
      </c>
      <c r="C11" s="5" t="s">
        <v>33</v>
      </c>
      <c r="D11" s="2"/>
      <c r="E11" s="2"/>
      <c r="F11" s="2"/>
      <c r="G11" s="2"/>
      <c r="H11" s="2" t="s">
        <v>18</v>
      </c>
      <c r="I11" s="5" t="s">
        <v>34</v>
      </c>
      <c r="J11" s="1"/>
    </row>
    <row r="12" spans="1:10" ht="15.75" thickBot="1" x14ac:dyDescent="0.3">
      <c r="A12" s="6">
        <v>44348</v>
      </c>
      <c r="B12" s="7">
        <v>44378</v>
      </c>
      <c r="C12" s="8">
        <v>2364</v>
      </c>
      <c r="D12" s="29"/>
      <c r="E12" s="30"/>
      <c r="F12" s="29"/>
      <c r="G12" s="30"/>
      <c r="H12" s="10">
        <v>20544.89</v>
      </c>
      <c r="I12" s="31">
        <v>8.6906999999999996</v>
      </c>
      <c r="J12" s="1"/>
    </row>
    <row r="13" spans="1:10" ht="15.75" thickBot="1" x14ac:dyDescent="0.3">
      <c r="A13" s="6">
        <v>44378</v>
      </c>
      <c r="B13" s="12" t="s">
        <v>20</v>
      </c>
      <c r="C13" s="8">
        <v>3331</v>
      </c>
      <c r="D13" s="29"/>
      <c r="E13" s="30"/>
      <c r="F13" s="29"/>
      <c r="G13" s="30"/>
      <c r="H13" s="10">
        <v>30024.04</v>
      </c>
      <c r="I13" s="31">
        <v>9.0135000000000005</v>
      </c>
      <c r="J13" s="1"/>
    </row>
    <row r="14" spans="1:10" ht="15.75" thickBot="1" x14ac:dyDescent="0.3">
      <c r="A14" s="13" t="s">
        <v>20</v>
      </c>
      <c r="B14" s="12" t="s">
        <v>21</v>
      </c>
      <c r="C14" s="8">
        <v>6488</v>
      </c>
      <c r="D14" s="29"/>
      <c r="E14" s="30"/>
      <c r="F14" s="29"/>
      <c r="G14" s="30"/>
      <c r="H14" s="10">
        <v>55886.95</v>
      </c>
      <c r="I14" s="31">
        <v>8.6138999999999992</v>
      </c>
      <c r="J14" s="1"/>
    </row>
    <row r="15" spans="1:10" ht="15.75" thickBot="1" x14ac:dyDescent="0.3">
      <c r="A15" s="13" t="s">
        <v>21</v>
      </c>
      <c r="B15" s="12" t="s">
        <v>22</v>
      </c>
      <c r="C15" s="8">
        <v>7538</v>
      </c>
      <c r="D15" s="29"/>
      <c r="E15" s="30"/>
      <c r="F15" s="29"/>
      <c r="G15" s="30"/>
      <c r="H15" s="10">
        <v>63916.29</v>
      </c>
      <c r="I15" s="31">
        <v>8.4792000000000005</v>
      </c>
      <c r="J15" s="1"/>
    </row>
    <row r="16" spans="1:10" ht="15.75" thickBot="1" x14ac:dyDescent="0.3">
      <c r="A16" s="13" t="s">
        <v>22</v>
      </c>
      <c r="B16" s="12" t="s">
        <v>23</v>
      </c>
      <c r="C16" s="8">
        <v>6416</v>
      </c>
      <c r="D16" s="29"/>
      <c r="E16" s="30"/>
      <c r="F16" s="29"/>
      <c r="G16" s="30"/>
      <c r="H16" s="10">
        <v>55411.76</v>
      </c>
      <c r="I16" s="31">
        <v>8.6364999999999998</v>
      </c>
      <c r="J16" s="1"/>
    </row>
    <row r="17" spans="1:10" ht="15.75" thickBot="1" x14ac:dyDescent="0.3">
      <c r="A17" s="13" t="s">
        <v>23</v>
      </c>
      <c r="B17" s="12" t="s">
        <v>24</v>
      </c>
      <c r="C17" s="8">
        <v>5192</v>
      </c>
      <c r="D17" s="29"/>
      <c r="E17" s="30"/>
      <c r="F17" s="29"/>
      <c r="G17" s="30"/>
      <c r="H17" s="10">
        <v>45977.51</v>
      </c>
      <c r="I17" s="31">
        <v>8.8554999999999993</v>
      </c>
      <c r="J17" s="1"/>
    </row>
    <row r="18" spans="1:10" ht="15.75" thickBot="1" x14ac:dyDescent="0.3">
      <c r="A18" s="13" t="s">
        <v>24</v>
      </c>
      <c r="B18" s="12" t="s">
        <v>25</v>
      </c>
      <c r="C18" s="8">
        <v>3772</v>
      </c>
      <c r="D18" s="29"/>
      <c r="E18" s="30"/>
      <c r="F18" s="29"/>
      <c r="G18" s="30"/>
      <c r="H18" s="10">
        <v>34988.339999999997</v>
      </c>
      <c r="I18" s="31">
        <v>9.2758000000000003</v>
      </c>
      <c r="J18" s="1"/>
    </row>
    <row r="19" spans="1:10" ht="15.75" thickBot="1" x14ac:dyDescent="0.3">
      <c r="A19" s="13" t="s">
        <v>25</v>
      </c>
      <c r="B19" s="12" t="s">
        <v>26</v>
      </c>
      <c r="C19" s="8">
        <v>3230</v>
      </c>
      <c r="D19" s="29"/>
      <c r="E19" s="30"/>
      <c r="F19" s="29"/>
      <c r="G19" s="30"/>
      <c r="H19" s="10">
        <v>31233.439999999999</v>
      </c>
      <c r="I19" s="31">
        <v>9.6698000000000004</v>
      </c>
      <c r="J19" s="1"/>
    </row>
    <row r="20" spans="1:10" ht="15.75" thickBot="1" x14ac:dyDescent="0.3">
      <c r="A20" s="13" t="s">
        <v>26</v>
      </c>
      <c r="B20" s="7">
        <v>44621</v>
      </c>
      <c r="C20" s="8">
        <v>5179</v>
      </c>
      <c r="D20" s="29"/>
      <c r="E20" s="30"/>
      <c r="F20" s="29"/>
      <c r="G20" s="30"/>
      <c r="H20" s="10">
        <v>46285.98</v>
      </c>
      <c r="I20" s="31">
        <v>8.9372000000000007</v>
      </c>
      <c r="J20" s="1"/>
    </row>
    <row r="21" spans="1:10" ht="15.75" thickBot="1" x14ac:dyDescent="0.3">
      <c r="A21" s="6">
        <v>44621</v>
      </c>
      <c r="B21" s="7">
        <v>44652</v>
      </c>
      <c r="C21" s="8">
        <v>5357</v>
      </c>
      <c r="D21" s="29"/>
      <c r="E21" s="30"/>
      <c r="F21" s="29"/>
      <c r="G21" s="30"/>
      <c r="H21" s="10">
        <v>48533.75</v>
      </c>
      <c r="I21" s="31">
        <v>9.0599000000000007</v>
      </c>
      <c r="J21" s="1"/>
    </row>
    <row r="22" spans="1:10" ht="15.75" thickBot="1" x14ac:dyDescent="0.3">
      <c r="A22" s="6">
        <v>44652</v>
      </c>
      <c r="B22" s="7">
        <v>44682</v>
      </c>
      <c r="C22" s="8">
        <v>5777</v>
      </c>
      <c r="D22" s="29"/>
      <c r="E22" s="30"/>
      <c r="F22" s="29"/>
      <c r="G22" s="30"/>
      <c r="H22" s="10">
        <v>51780.9</v>
      </c>
      <c r="I22" s="31">
        <v>8.9633000000000003</v>
      </c>
      <c r="J22" s="1"/>
    </row>
    <row r="23" spans="1:10" ht="15.75" thickBot="1" x14ac:dyDescent="0.3">
      <c r="A23" s="6">
        <v>44682</v>
      </c>
      <c r="B23" s="7">
        <v>44713</v>
      </c>
      <c r="C23" s="8">
        <v>20328</v>
      </c>
      <c r="D23" s="29"/>
      <c r="E23" s="30"/>
      <c r="F23" s="29"/>
      <c r="G23" s="30"/>
      <c r="H23" s="10">
        <v>161398.14000000001</v>
      </c>
      <c r="I23" s="31">
        <v>7.9397000000000002</v>
      </c>
      <c r="J23" s="32"/>
    </row>
    <row r="24" spans="1:10" ht="15.75" thickBot="1" x14ac:dyDescent="0.3">
      <c r="A24" s="1"/>
      <c r="B24" s="14" t="s">
        <v>27</v>
      </c>
      <c r="C24" s="15">
        <v>74972</v>
      </c>
      <c r="D24" s="1"/>
      <c r="E24" s="1"/>
      <c r="F24" s="1"/>
      <c r="G24" s="1"/>
      <c r="H24" s="33">
        <v>645981.99</v>
      </c>
      <c r="I24" s="33">
        <v>8.6163000000000007</v>
      </c>
      <c r="J24" s="1"/>
    </row>
  </sheetData>
  <mergeCells count="11">
    <mergeCell ref="A10:B10"/>
    <mergeCell ref="D10:E10"/>
    <mergeCell ref="F10:G10"/>
    <mergeCell ref="H10:I10"/>
    <mergeCell ref="A1:J1"/>
    <mergeCell ref="B4:E4"/>
    <mergeCell ref="H4:J4"/>
    <mergeCell ref="B5:E5"/>
    <mergeCell ref="H5:J5"/>
    <mergeCell ref="B6:E6"/>
    <mergeCell ref="H6:J6"/>
  </mergeCells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FY22 Utilities Consumption</vt:lpstr>
      <vt:lpstr>FY22 Electricity</vt:lpstr>
      <vt:lpstr>FY22 Gas</vt:lpstr>
      <vt:lpstr>FY22 Water </vt:lpstr>
      <vt:lpstr>'FY22 Electricity'!Print_Area</vt:lpstr>
      <vt:lpstr>'FY22 Gas'!Print_Area</vt:lpstr>
      <vt:lpstr>'FY22 Utilities Consumption'!Print_Area</vt:lpstr>
      <vt:lpstr>'FY22 Water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profile</cp:lastModifiedBy>
  <cp:lastPrinted>2022-09-06T14:25:39Z</cp:lastPrinted>
  <dcterms:created xsi:type="dcterms:W3CDTF">2022-09-06T14:02:54Z</dcterms:created>
  <dcterms:modified xsi:type="dcterms:W3CDTF">2022-09-06T14:27:09Z</dcterms:modified>
</cp:coreProperties>
</file>